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osb-fp\redirected$\townadmin\Documen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B8" i="1" s="1"/>
  <c r="H52" i="1"/>
  <c r="H17" i="1"/>
  <c r="B55" i="1"/>
  <c r="H11" i="1"/>
  <c r="B9" i="1"/>
  <c r="B11" i="1" l="1"/>
  <c r="B56" i="1" s="1"/>
  <c r="H30" i="1"/>
  <c r="H54" i="1" s="1"/>
</calcChain>
</file>

<file path=xl/sharedStrings.xml><?xml version="1.0" encoding="utf-8"?>
<sst xmlns="http://schemas.openxmlformats.org/spreadsheetml/2006/main" count="87" uniqueCount="81">
  <si>
    <t>Budgeted Revenue:</t>
  </si>
  <si>
    <t xml:space="preserve">Taxation Levy </t>
  </si>
  <si>
    <t>State Aid</t>
  </si>
  <si>
    <t>Est.</t>
  </si>
  <si>
    <t xml:space="preserve">Levy Limit </t>
  </si>
  <si>
    <t>Calculations</t>
  </si>
  <si>
    <t>Local Receipts</t>
  </si>
  <si>
    <t>Xfer from Stabilization</t>
  </si>
  <si>
    <t>Revolving Funds</t>
  </si>
  <si>
    <t>Quintus Allen Trust Fund</t>
  </si>
  <si>
    <t>MTRSD Debt Exclusion</t>
  </si>
  <si>
    <t>Total Revenue</t>
  </si>
  <si>
    <t>Budgeted Expenditures:</t>
  </si>
  <si>
    <t>General Government</t>
  </si>
  <si>
    <t>Stabilization Fund Recap:</t>
  </si>
  <si>
    <t>Public Safety</t>
  </si>
  <si>
    <t>Highways</t>
  </si>
  <si>
    <t>Health &amp; Sanitation</t>
  </si>
  <si>
    <t>Total Unrestricted Stabilzation</t>
  </si>
  <si>
    <t>Roof Replacement</t>
  </si>
  <si>
    <t>Recreation</t>
  </si>
  <si>
    <t>Vehicle Replacement</t>
  </si>
  <si>
    <t>Human Services</t>
  </si>
  <si>
    <t>Highway Equipment Stab. Account</t>
  </si>
  <si>
    <t>Education:</t>
  </si>
  <si>
    <t>MTRHS</t>
  </si>
  <si>
    <t>MTRHS Capital Debt (Art. 7)</t>
  </si>
  <si>
    <t>F.C. Tech School</t>
  </si>
  <si>
    <t>Proposed Transfers - Stabilization</t>
  </si>
  <si>
    <t>F.C. Tech School Capital (Art. 11)</t>
  </si>
  <si>
    <t>Unrestricted Stabilization Fund Balance</t>
  </si>
  <si>
    <t>School Committee Stipends</t>
  </si>
  <si>
    <t>Vocational Tuition</t>
  </si>
  <si>
    <t>Offset Receipts:</t>
  </si>
  <si>
    <t>State Charges - Cherry Sheet</t>
  </si>
  <si>
    <t>Stabilization - Sub Accounts</t>
  </si>
  <si>
    <t>Snow &amp; Ice Deficit</t>
  </si>
  <si>
    <t>Overlay Reserve</t>
  </si>
  <si>
    <t>Transfer In (Art. 11)</t>
  </si>
  <si>
    <t>Special Articles from Stabilization:</t>
  </si>
  <si>
    <t>Transfer In (Art. 12)</t>
  </si>
  <si>
    <t>Roof Replacement Acct (Art. 11)</t>
  </si>
  <si>
    <t>Transfer Out  (Art. 18)</t>
  </si>
  <si>
    <t>Vehicle Replacement Account  (Art. 11)</t>
  </si>
  <si>
    <t>Highway Equipment Stabilization Account (Art. 11)</t>
  </si>
  <si>
    <t>Transfer In</t>
  </si>
  <si>
    <t>Transfer Out (Art. 12)</t>
  </si>
  <si>
    <t>Balance of Restricted Stabilization</t>
  </si>
  <si>
    <t>Total Stabilization</t>
  </si>
  <si>
    <t xml:space="preserve">Special Articles for Revolving Funds: </t>
  </si>
  <si>
    <t>Total Expenditures</t>
  </si>
  <si>
    <t>Surplus (Shortfall)</t>
  </si>
  <si>
    <t>21 Levy Limit</t>
  </si>
  <si>
    <t>21 New Growth</t>
  </si>
  <si>
    <t>Highway Backhoe - 3rd Payment (Art. 12)</t>
  </si>
  <si>
    <t>3rd Payment for 623 Mohawk Trail (Art.11)</t>
  </si>
  <si>
    <t>Treasurer/Collector Software</t>
  </si>
  <si>
    <t>Roadside Boom Mower</t>
  </si>
  <si>
    <t>Beginning Balance 6/30/20</t>
  </si>
  <si>
    <t xml:space="preserve">Free Cash </t>
  </si>
  <si>
    <t xml:space="preserve">3rd Payment for 623 Mohawk Trail </t>
  </si>
  <si>
    <t>F.C. Technical School Capital</t>
  </si>
  <si>
    <t>Memorial Hall Theater Renovation</t>
  </si>
  <si>
    <t>Election Equipment Stabilization Acct</t>
  </si>
  <si>
    <t>Roof Repair/Replace Beginning Balance</t>
  </si>
  <si>
    <t>Final Balance:</t>
  </si>
  <si>
    <t>Vehicle Account Beginning Balance</t>
  </si>
  <si>
    <t>Tree Maint &amp; Replace Beginning Balance</t>
  </si>
  <si>
    <t xml:space="preserve">Cowell Gym Heating Upgrade </t>
  </si>
  <si>
    <t>3/4 Ton Pickup - Highway (Art.13)</t>
  </si>
  <si>
    <t>Police Cruiser (Art. 14)</t>
  </si>
  <si>
    <t>Roadside Boom Mower (Art. 11)</t>
  </si>
  <si>
    <t>Memorial Hall Theater Renovation (Art. 11)</t>
  </si>
  <si>
    <t>Cowell Gym Heating Upgrade (Art. 17)</t>
  </si>
  <si>
    <t>Treasurer/Collector Software Art. 11)</t>
  </si>
  <si>
    <t>Equipment Stabilization Acct. Beginning Bal.</t>
  </si>
  <si>
    <t>2018 Western Star Highway Truck Payment 1of4</t>
  </si>
  <si>
    <t>Revolving Funds  (Art. 10)</t>
  </si>
  <si>
    <t xml:space="preserve">      FY'22 Maximum Allowable Levy Limit</t>
  </si>
  <si>
    <t>Pest Control (Art. 23)</t>
  </si>
  <si>
    <t>($286,425 undertaxing capacity)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</si>
</sst>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indexed="8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6" fontId="6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6" fontId="3" fillId="0" borderId="0" xfId="0" applyNumberFormat="1" applyFont="1" applyFill="1" applyAlignment="1">
      <alignment horizontal="center"/>
    </xf>
    <xf numFmtId="164" fontId="8" fillId="0" borderId="0" xfId="1" applyNumberFormat="1" applyFont="1" applyFill="1" applyAlignment="1">
      <alignment horizontal="center"/>
    </xf>
    <xf numFmtId="0" fontId="9" fillId="0" borderId="0" xfId="0" applyFont="1"/>
    <xf numFmtId="164" fontId="5" fillId="0" borderId="1" xfId="1" applyNumberFormat="1" applyFont="1" applyFill="1" applyBorder="1" applyAlignment="1">
      <alignment horizontal="center"/>
    </xf>
    <xf numFmtId="164" fontId="5" fillId="0" borderId="0" xfId="1" applyNumberFormat="1" applyFont="1" applyFill="1" applyAlignment="1">
      <alignment horizontal="center"/>
    </xf>
    <xf numFmtId="164" fontId="3" fillId="0" borderId="0" xfId="1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6" fontId="4" fillId="0" borderId="0" xfId="0" applyNumberFormat="1" applyFont="1" applyFill="1" applyAlignment="1">
      <alignment horizontal="center"/>
    </xf>
    <xf numFmtId="0" fontId="11" fillId="0" borderId="0" xfId="0" applyFont="1"/>
    <xf numFmtId="164" fontId="11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0" fontId="7" fillId="0" borderId="0" xfId="0" applyFont="1"/>
    <xf numFmtId="164" fontId="3" fillId="0" borderId="0" xfId="1" applyNumberFormat="1" applyFont="1" applyFill="1" applyAlignment="1">
      <alignment horizontal="right"/>
    </xf>
    <xf numFmtId="164" fontId="3" fillId="0" borderId="0" xfId="0" applyNumberFormat="1" applyFont="1"/>
    <xf numFmtId="6" fontId="4" fillId="0" borderId="0" xfId="0" applyNumberFormat="1" applyFont="1"/>
    <xf numFmtId="3" fontId="3" fillId="0" borderId="0" xfId="0" applyNumberFormat="1" applyFont="1" applyFill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Border="1"/>
    <xf numFmtId="0" fontId="5" fillId="0" borderId="0" xfId="0" applyFont="1"/>
    <xf numFmtId="5" fontId="11" fillId="0" borderId="0" xfId="1" applyNumberFormat="1" applyFont="1" applyAlignment="1">
      <alignment horizontal="center"/>
    </xf>
    <xf numFmtId="0" fontId="5" fillId="0" borderId="0" xfId="0" applyFont="1" applyAlignment="1">
      <alignment horizontal="right"/>
    </xf>
    <xf numFmtId="5" fontId="7" fillId="0" borderId="0" xfId="1" applyNumberFormat="1" applyFont="1" applyAlignment="1">
      <alignment horizontal="center"/>
    </xf>
    <xf numFmtId="6" fontId="4" fillId="0" borderId="0" xfId="0" applyNumberFormat="1" applyFont="1" applyFill="1" applyAlignment="1">
      <alignment horizontal="right"/>
    </xf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6" fontId="5" fillId="0" borderId="0" xfId="0" applyNumberFormat="1" applyFont="1" applyFill="1" applyAlignment="1">
      <alignment horizontal="center"/>
    </xf>
    <xf numFmtId="164" fontId="3" fillId="0" borderId="0" xfId="1" applyNumberFormat="1" applyFont="1"/>
    <xf numFmtId="164" fontId="8" fillId="0" borderId="0" xfId="1" applyNumberFormat="1" applyFont="1"/>
    <xf numFmtId="164" fontId="5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6" fontId="11" fillId="0" borderId="0" xfId="0" applyNumberFormat="1" applyFont="1" applyAlignment="1">
      <alignment horizontal="center"/>
    </xf>
    <xf numFmtId="164" fontId="7" fillId="0" borderId="0" xfId="1" applyNumberFormat="1" applyFont="1"/>
    <xf numFmtId="6" fontId="1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4" fontId="7" fillId="0" borderId="0" xfId="0" applyNumberFormat="1" applyFont="1"/>
    <xf numFmtId="164" fontId="5" fillId="0" borderId="0" xfId="0" applyNumberFormat="1" applyFont="1"/>
    <xf numFmtId="0" fontId="10" fillId="0" borderId="0" xfId="0" applyFont="1"/>
    <xf numFmtId="164" fontId="10" fillId="0" borderId="1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right"/>
    </xf>
    <xf numFmtId="164" fontId="5" fillId="0" borderId="0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57"/>
  <sheetViews>
    <sheetView tabSelected="1" view="pageLayout" zoomScaleNormal="100" workbookViewId="0">
      <selection activeCell="G5" sqref="G5"/>
    </sheetView>
  </sheetViews>
  <sheetFormatPr defaultRowHeight="15" x14ac:dyDescent="0.25"/>
  <cols>
    <col min="1" max="1" width="42.140625" customWidth="1"/>
    <col min="2" max="2" width="11.140625" customWidth="1"/>
    <col min="3" max="3" width="0.140625" hidden="1" customWidth="1"/>
    <col min="4" max="4" width="6.28515625" customWidth="1"/>
    <col min="5" max="5" width="20" customWidth="1"/>
    <col min="6" max="6" width="23.7109375" customWidth="1"/>
    <col min="7" max="7" width="13" customWidth="1"/>
    <col min="8" max="8" width="11.5703125" customWidth="1"/>
  </cols>
  <sheetData>
    <row r="4" spans="1:8" ht="15.75" x14ac:dyDescent="0.25">
      <c r="A4" s="1" t="s">
        <v>0</v>
      </c>
      <c r="B4" s="2"/>
      <c r="C4" s="3"/>
      <c r="D4" s="3"/>
      <c r="E4" s="3"/>
      <c r="F4" s="4"/>
      <c r="G4" s="5">
        <v>44341</v>
      </c>
      <c r="H4" s="2"/>
    </row>
    <row r="5" spans="1:8" ht="15" customHeight="1" x14ac:dyDescent="0.25">
      <c r="A5" s="2" t="s">
        <v>1</v>
      </c>
      <c r="B5" s="6">
        <v>4429661</v>
      </c>
      <c r="C5" s="7"/>
      <c r="D5" s="8" t="s">
        <v>80</v>
      </c>
      <c r="E5" s="3"/>
      <c r="F5" s="2"/>
      <c r="G5" s="2"/>
      <c r="H5" s="2"/>
    </row>
    <row r="6" spans="1:8" ht="15.75" x14ac:dyDescent="0.25">
      <c r="A6" s="2" t="s">
        <v>2</v>
      </c>
      <c r="B6" s="6">
        <v>287000</v>
      </c>
      <c r="C6" s="8"/>
      <c r="D6" s="8" t="s">
        <v>3</v>
      </c>
      <c r="E6" s="3"/>
      <c r="F6" s="2"/>
      <c r="G6" s="9" t="s">
        <v>4</v>
      </c>
      <c r="H6" s="10" t="s">
        <v>5</v>
      </c>
    </row>
    <row r="7" spans="1:8" ht="15.75" x14ac:dyDescent="0.25">
      <c r="A7" s="2" t="s">
        <v>6</v>
      </c>
      <c r="B7" s="6">
        <v>274000</v>
      </c>
      <c r="C7" s="8"/>
      <c r="D7" s="8" t="s">
        <v>3</v>
      </c>
      <c r="E7" s="3"/>
      <c r="F7" s="2"/>
      <c r="G7" s="11" t="s">
        <v>52</v>
      </c>
      <c r="H7" s="6">
        <v>4477248</v>
      </c>
    </row>
    <row r="8" spans="1:8" ht="15.75" x14ac:dyDescent="0.25">
      <c r="A8" s="2" t="s">
        <v>7</v>
      </c>
      <c r="B8" s="6">
        <f>SUM(H29)+(F39)+(F48)</f>
        <v>445090</v>
      </c>
      <c r="C8" s="8"/>
      <c r="D8" s="8"/>
      <c r="E8" s="3"/>
      <c r="F8" s="2"/>
      <c r="G8" s="12">
        <v>2.5000000000000001E-2</v>
      </c>
      <c r="H8" s="6">
        <v>111931</v>
      </c>
    </row>
    <row r="9" spans="1:8" ht="15.75" x14ac:dyDescent="0.25">
      <c r="A9" s="2" t="s">
        <v>8</v>
      </c>
      <c r="B9" s="6">
        <f>SUM(B50)</f>
        <v>20500</v>
      </c>
      <c r="C9" s="3"/>
      <c r="D9" s="3"/>
      <c r="E9" s="3"/>
      <c r="F9" s="2"/>
      <c r="G9" s="11" t="s">
        <v>53</v>
      </c>
      <c r="H9" s="6">
        <v>35367</v>
      </c>
    </row>
    <row r="10" spans="1:8" ht="15.75" x14ac:dyDescent="0.25">
      <c r="A10" s="2" t="s">
        <v>9</v>
      </c>
      <c r="B10" s="13">
        <v>500</v>
      </c>
      <c r="C10" s="8"/>
      <c r="D10" s="3"/>
      <c r="E10" s="3"/>
      <c r="F10" s="2"/>
      <c r="G10" s="11" t="s">
        <v>10</v>
      </c>
      <c r="H10" s="14">
        <v>91540</v>
      </c>
    </row>
    <row r="11" spans="1:8" ht="15.75" x14ac:dyDescent="0.25">
      <c r="A11" s="15" t="s">
        <v>11</v>
      </c>
      <c r="B11" s="16">
        <f>SUM(B5:B10)</f>
        <v>5456751</v>
      </c>
      <c r="C11" s="3"/>
      <c r="D11" s="3"/>
      <c r="E11" s="3"/>
      <c r="F11" s="2" t="s">
        <v>78</v>
      </c>
      <c r="H11" s="17">
        <f>SUM(H7:H10)</f>
        <v>4716086</v>
      </c>
    </row>
    <row r="12" spans="1:8" ht="15.75" x14ac:dyDescent="0.25">
      <c r="A12" s="15"/>
      <c r="B12" s="55"/>
      <c r="C12" s="3"/>
      <c r="D12" s="3"/>
      <c r="E12" s="3"/>
      <c r="F12" s="2"/>
      <c r="G12" s="11"/>
      <c r="H12" s="17"/>
    </row>
    <row r="13" spans="1:8" ht="15.75" x14ac:dyDescent="0.25">
      <c r="A13" s="1" t="s">
        <v>12</v>
      </c>
      <c r="B13" s="6"/>
      <c r="C13" s="3"/>
      <c r="D13" s="3"/>
      <c r="E13" s="3"/>
      <c r="F13" s="2"/>
      <c r="G13" s="2"/>
      <c r="H13" s="18"/>
    </row>
    <row r="14" spans="1:8" ht="15.75" x14ac:dyDescent="0.25">
      <c r="A14" s="2" t="s">
        <v>13</v>
      </c>
      <c r="B14" s="6">
        <v>879985</v>
      </c>
      <c r="C14" s="3"/>
      <c r="D14" s="3"/>
      <c r="E14" s="19" t="s">
        <v>14</v>
      </c>
      <c r="F14" s="3"/>
      <c r="G14" s="3"/>
      <c r="H14" s="20"/>
    </row>
    <row r="15" spans="1:8" ht="15.75" x14ac:dyDescent="0.25">
      <c r="A15" s="2" t="s">
        <v>15</v>
      </c>
      <c r="B15" s="6">
        <v>347212</v>
      </c>
      <c r="C15" s="3"/>
      <c r="D15" s="3"/>
      <c r="E15" s="3"/>
      <c r="F15" s="2"/>
      <c r="G15" s="11" t="s">
        <v>58</v>
      </c>
      <c r="H15" s="21">
        <v>386742</v>
      </c>
    </row>
    <row r="16" spans="1:8" ht="15.75" x14ac:dyDescent="0.25">
      <c r="A16" s="2" t="s">
        <v>16</v>
      </c>
      <c r="B16" s="6">
        <v>489636</v>
      </c>
      <c r="C16" s="3"/>
      <c r="D16" s="3"/>
      <c r="E16" s="3" t="s">
        <v>59</v>
      </c>
      <c r="F16" s="3"/>
      <c r="G16" s="3"/>
      <c r="H16" s="22">
        <v>225565</v>
      </c>
    </row>
    <row r="17" spans="1:8" ht="15.75" x14ac:dyDescent="0.25">
      <c r="A17" s="2" t="s">
        <v>17</v>
      </c>
      <c r="B17" s="6">
        <v>116586</v>
      </c>
      <c r="C17" s="3"/>
      <c r="D17" s="3"/>
      <c r="E17" s="23" t="s">
        <v>18</v>
      </c>
      <c r="F17" s="3"/>
      <c r="G17" s="3"/>
      <c r="H17" s="24">
        <f>SUM(H15:H16)</f>
        <v>612307</v>
      </c>
    </row>
    <row r="18" spans="1:8" ht="15.75" x14ac:dyDescent="0.25">
      <c r="A18" s="2" t="s">
        <v>20</v>
      </c>
      <c r="B18" s="6">
        <v>22404</v>
      </c>
      <c r="C18" s="3"/>
      <c r="D18" s="3"/>
      <c r="E18" s="3" t="s">
        <v>19</v>
      </c>
      <c r="F18" s="3"/>
      <c r="G18" s="3"/>
      <c r="H18" s="25">
        <v>5000</v>
      </c>
    </row>
    <row r="19" spans="1:8" ht="15.75" x14ac:dyDescent="0.25">
      <c r="A19" s="2" t="s">
        <v>22</v>
      </c>
      <c r="B19" s="6">
        <v>212872</v>
      </c>
      <c r="C19" s="3"/>
      <c r="D19" s="3"/>
      <c r="E19" s="3" t="s">
        <v>21</v>
      </c>
      <c r="F19" s="3"/>
      <c r="G19" s="3"/>
      <c r="H19" s="25">
        <v>35000</v>
      </c>
    </row>
    <row r="20" spans="1:8" ht="15.75" x14ac:dyDescent="0.25">
      <c r="A20" s="3" t="s">
        <v>79</v>
      </c>
      <c r="B20" s="30">
        <v>5000</v>
      </c>
      <c r="C20" s="3"/>
      <c r="D20" s="3"/>
      <c r="E20" s="2" t="s">
        <v>23</v>
      </c>
      <c r="F20" s="3"/>
      <c r="G20" s="3"/>
      <c r="H20" s="26">
        <v>35000</v>
      </c>
    </row>
    <row r="21" spans="1:8" ht="15.75" x14ac:dyDescent="0.25">
      <c r="A21" s="3"/>
      <c r="B21" s="3"/>
      <c r="C21" s="3"/>
      <c r="D21" s="3"/>
      <c r="E21" s="2" t="s">
        <v>76</v>
      </c>
      <c r="F21" s="3"/>
      <c r="G21" s="3"/>
      <c r="H21" s="26">
        <v>32400</v>
      </c>
    </row>
    <row r="22" spans="1:8" ht="15.75" x14ac:dyDescent="0.25">
      <c r="A22" s="27" t="s">
        <v>24</v>
      </c>
      <c r="B22" s="28"/>
      <c r="C22" s="3"/>
      <c r="D22" s="3"/>
      <c r="E22" s="2" t="s">
        <v>60</v>
      </c>
      <c r="F22" s="3"/>
      <c r="G22" s="3"/>
      <c r="H22" s="22">
        <v>46813</v>
      </c>
    </row>
    <row r="23" spans="1:8" ht="15.75" x14ac:dyDescent="0.25">
      <c r="A23" s="2" t="s">
        <v>25</v>
      </c>
      <c r="B23" s="6">
        <v>2452089</v>
      </c>
      <c r="C23" s="3"/>
      <c r="D23" s="3"/>
      <c r="E23" s="2" t="s">
        <v>56</v>
      </c>
      <c r="F23" s="3"/>
      <c r="G23" s="3"/>
      <c r="H23" s="22">
        <v>21558</v>
      </c>
    </row>
    <row r="24" spans="1:8" ht="15.75" x14ac:dyDescent="0.25">
      <c r="A24" s="2" t="s">
        <v>26</v>
      </c>
      <c r="B24" s="6">
        <v>91540</v>
      </c>
      <c r="C24" s="3"/>
      <c r="D24" s="2"/>
      <c r="E24" s="3" t="s">
        <v>61</v>
      </c>
      <c r="F24" s="9"/>
      <c r="G24" s="29"/>
      <c r="H24" s="6">
        <v>6649</v>
      </c>
    </row>
    <row r="25" spans="1:8" ht="15.75" x14ac:dyDescent="0.25">
      <c r="A25" s="2" t="s">
        <v>27</v>
      </c>
      <c r="B25" s="6">
        <v>268649</v>
      </c>
      <c r="C25" s="3"/>
      <c r="D25" s="2"/>
      <c r="E25" s="2" t="s">
        <v>62</v>
      </c>
      <c r="F25" s="30"/>
      <c r="G25" s="2"/>
      <c r="H25" s="22">
        <v>20000</v>
      </c>
    </row>
    <row r="26" spans="1:8" ht="15.75" x14ac:dyDescent="0.25">
      <c r="A26" s="2" t="s">
        <v>31</v>
      </c>
      <c r="B26" s="31">
        <v>1188</v>
      </c>
      <c r="C26" s="3"/>
      <c r="D26" s="2"/>
      <c r="E26" s="2" t="s">
        <v>68</v>
      </c>
      <c r="F26" s="3"/>
      <c r="G26" s="3"/>
      <c r="H26" s="32">
        <v>35000</v>
      </c>
    </row>
    <row r="27" spans="1:8" ht="15.75" x14ac:dyDescent="0.25">
      <c r="A27" s="2" t="s">
        <v>32</v>
      </c>
      <c r="B27" s="22">
        <v>58000</v>
      </c>
      <c r="C27" s="3"/>
      <c r="D27" s="2"/>
      <c r="E27" s="2" t="s">
        <v>57</v>
      </c>
      <c r="F27" s="3"/>
      <c r="G27" s="3"/>
      <c r="H27" s="22">
        <v>60000</v>
      </c>
    </row>
    <row r="28" spans="1:8" ht="15.75" x14ac:dyDescent="0.25">
      <c r="A28" s="3"/>
      <c r="B28" s="3"/>
      <c r="C28" s="3"/>
      <c r="D28" s="2"/>
      <c r="E28" s="3"/>
      <c r="F28" s="3"/>
      <c r="G28" s="3"/>
      <c r="H28" s="3"/>
    </row>
    <row r="29" spans="1:8" ht="15.75" x14ac:dyDescent="0.25">
      <c r="A29" s="33" t="s">
        <v>33</v>
      </c>
      <c r="B29" s="6"/>
      <c r="C29" s="3"/>
      <c r="D29" s="2"/>
      <c r="E29" s="34" t="s">
        <v>28</v>
      </c>
      <c r="F29" s="2"/>
      <c r="G29" s="3"/>
      <c r="H29" s="35">
        <f>SUM(H18:H27)</f>
        <v>297420</v>
      </c>
    </row>
    <row r="30" spans="1:8" ht="15.75" x14ac:dyDescent="0.25">
      <c r="A30" s="2" t="s">
        <v>34</v>
      </c>
      <c r="B30" s="6">
        <v>21000</v>
      </c>
      <c r="C30" s="3"/>
      <c r="D30" s="3"/>
      <c r="E30" s="34" t="s">
        <v>30</v>
      </c>
      <c r="F30" s="2"/>
      <c r="G30" s="36"/>
      <c r="H30" s="37">
        <f>SUM(H17)-(H29)</f>
        <v>314887</v>
      </c>
    </row>
    <row r="31" spans="1:8" ht="15.75" x14ac:dyDescent="0.25">
      <c r="A31" s="2" t="s">
        <v>36</v>
      </c>
      <c r="B31" s="6">
        <v>0</v>
      </c>
      <c r="C31" s="3"/>
      <c r="D31" s="3"/>
      <c r="E31" s="3"/>
      <c r="F31" s="3"/>
      <c r="G31" s="3"/>
      <c r="H31" s="3"/>
    </row>
    <row r="32" spans="1:8" ht="15.75" x14ac:dyDescent="0.25">
      <c r="A32" s="34" t="s">
        <v>37</v>
      </c>
      <c r="B32" s="6">
        <v>25000</v>
      </c>
      <c r="C32" s="3"/>
      <c r="D32" s="3"/>
      <c r="E32" s="2"/>
      <c r="F32" s="3"/>
      <c r="G32" s="3"/>
      <c r="H32" s="38"/>
    </row>
    <row r="33" spans="1:8" ht="15.75" x14ac:dyDescent="0.25">
      <c r="A33" s="3"/>
      <c r="B33" s="3"/>
      <c r="C33" s="3"/>
      <c r="D33" s="3"/>
      <c r="E33" s="34" t="s">
        <v>35</v>
      </c>
      <c r="F33" s="3"/>
      <c r="G33" s="2"/>
      <c r="H33" s="3"/>
    </row>
    <row r="34" spans="1:8" ht="15.75" x14ac:dyDescent="0.25">
      <c r="A34" s="27" t="s">
        <v>39</v>
      </c>
      <c r="B34" s="39"/>
      <c r="C34" s="3"/>
      <c r="D34" s="3"/>
      <c r="E34" s="40" t="s">
        <v>64</v>
      </c>
      <c r="F34" s="2"/>
      <c r="G34" s="41">
        <v>38333</v>
      </c>
      <c r="H34" s="3"/>
    </row>
    <row r="35" spans="1:8" ht="15.75" x14ac:dyDescent="0.25">
      <c r="A35" s="2" t="s">
        <v>41</v>
      </c>
      <c r="B35" s="6">
        <v>5000</v>
      </c>
      <c r="C35" s="3"/>
      <c r="D35" s="3"/>
      <c r="E35" s="2" t="s">
        <v>38</v>
      </c>
      <c r="F35" s="42"/>
      <c r="G35" s="13">
        <v>5000</v>
      </c>
      <c r="H35" s="3"/>
    </row>
    <row r="36" spans="1:8" ht="15.75" x14ac:dyDescent="0.25">
      <c r="A36" s="2" t="s">
        <v>43</v>
      </c>
      <c r="B36" s="6">
        <v>35000</v>
      </c>
      <c r="C36" s="3"/>
      <c r="D36" s="3"/>
      <c r="E36" s="34" t="s">
        <v>65</v>
      </c>
      <c r="F36" s="43"/>
      <c r="G36" s="44">
        <v>43333</v>
      </c>
      <c r="H36" s="3"/>
    </row>
    <row r="37" spans="1:8" ht="15.75" x14ac:dyDescent="0.25">
      <c r="A37" s="2" t="s">
        <v>44</v>
      </c>
      <c r="B37" s="22">
        <v>35000</v>
      </c>
      <c r="C37" s="3"/>
      <c r="D37" s="3"/>
      <c r="E37" s="34" t="s">
        <v>66</v>
      </c>
      <c r="F37" s="42"/>
      <c r="G37" s="41">
        <v>87619</v>
      </c>
      <c r="H37" s="3"/>
    </row>
    <row r="38" spans="1:8" ht="15.75" x14ac:dyDescent="0.25">
      <c r="A38" s="2" t="s">
        <v>76</v>
      </c>
      <c r="B38" s="22">
        <v>32400</v>
      </c>
      <c r="C38" s="3"/>
      <c r="D38" s="3"/>
      <c r="E38" s="2" t="s">
        <v>40</v>
      </c>
      <c r="F38" s="43"/>
      <c r="G38" s="13">
        <v>35000</v>
      </c>
      <c r="H38" s="3"/>
    </row>
    <row r="39" spans="1:8" ht="15.75" x14ac:dyDescent="0.25">
      <c r="A39" s="2" t="s">
        <v>54</v>
      </c>
      <c r="B39" s="22">
        <v>31670</v>
      </c>
      <c r="C39" s="3"/>
      <c r="D39" s="3"/>
      <c r="E39" s="2" t="s">
        <v>42</v>
      </c>
      <c r="F39" s="18">
        <v>116000</v>
      </c>
      <c r="G39" s="45"/>
      <c r="H39" s="3"/>
    </row>
    <row r="40" spans="1:8" ht="15.75" x14ac:dyDescent="0.25">
      <c r="A40" s="2" t="s">
        <v>55</v>
      </c>
      <c r="B40" s="13">
        <v>46813</v>
      </c>
      <c r="C40" s="3"/>
      <c r="D40" s="3"/>
      <c r="E40" s="34" t="s">
        <v>65</v>
      </c>
      <c r="F40" s="23"/>
      <c r="G40" s="46">
        <v>6619</v>
      </c>
      <c r="H40" s="3"/>
    </row>
    <row r="41" spans="1:8" ht="15.75" x14ac:dyDescent="0.25">
      <c r="A41" s="2" t="s">
        <v>69</v>
      </c>
      <c r="B41" s="32">
        <v>65000</v>
      </c>
      <c r="C41" s="3"/>
      <c r="D41" s="3"/>
      <c r="E41" s="40" t="s">
        <v>67</v>
      </c>
      <c r="F41" s="42"/>
      <c r="G41" s="41">
        <v>8772</v>
      </c>
      <c r="H41" s="3"/>
    </row>
    <row r="42" spans="1:8" ht="15.75" x14ac:dyDescent="0.25">
      <c r="A42" s="2" t="s">
        <v>70</v>
      </c>
      <c r="B42" s="32">
        <v>51000</v>
      </c>
      <c r="C42" s="3"/>
      <c r="D42" s="3"/>
      <c r="E42" s="2" t="s">
        <v>45</v>
      </c>
      <c r="F42" s="47"/>
      <c r="G42" s="45">
        <v>0</v>
      </c>
      <c r="H42" s="3"/>
    </row>
    <row r="43" spans="1:8" ht="15.75" x14ac:dyDescent="0.25">
      <c r="A43" s="2" t="s">
        <v>74</v>
      </c>
      <c r="B43" s="32">
        <v>21558</v>
      </c>
      <c r="C43" s="3"/>
      <c r="D43" s="3"/>
      <c r="H43" s="3"/>
    </row>
    <row r="44" spans="1:8" ht="15.75" x14ac:dyDescent="0.25">
      <c r="A44" s="2" t="s">
        <v>29</v>
      </c>
      <c r="B44" s="32">
        <v>6649</v>
      </c>
      <c r="C44" s="3"/>
      <c r="D44" s="3"/>
      <c r="E44" s="2"/>
      <c r="F44" s="47"/>
      <c r="G44" s="45"/>
      <c r="H44" s="3"/>
    </row>
    <row r="45" spans="1:8" ht="15.75" x14ac:dyDescent="0.25">
      <c r="A45" s="2" t="s">
        <v>71</v>
      </c>
      <c r="B45" s="32">
        <v>60000</v>
      </c>
      <c r="C45" s="3"/>
      <c r="D45" s="3"/>
      <c r="E45" s="34" t="s">
        <v>65</v>
      </c>
      <c r="F45" s="23"/>
      <c r="G45" s="46">
        <v>8772</v>
      </c>
      <c r="H45" s="3"/>
    </row>
    <row r="46" spans="1:8" ht="15.75" x14ac:dyDescent="0.25">
      <c r="A46" s="2" t="s">
        <v>73</v>
      </c>
      <c r="B46" s="32">
        <v>35000</v>
      </c>
      <c r="C46" s="3"/>
      <c r="D46" s="3"/>
      <c r="E46" s="34" t="s">
        <v>75</v>
      </c>
      <c r="F46" s="3"/>
      <c r="G46" s="48">
        <v>16304</v>
      </c>
      <c r="H46" s="3"/>
    </row>
    <row r="47" spans="1:8" ht="15.75" x14ac:dyDescent="0.25">
      <c r="A47" s="2" t="s">
        <v>72</v>
      </c>
      <c r="B47" s="32">
        <v>20000</v>
      </c>
      <c r="C47" s="3"/>
      <c r="D47" s="3"/>
      <c r="E47" s="2" t="s">
        <v>38</v>
      </c>
      <c r="F47" s="47"/>
      <c r="G47" s="45">
        <v>35000</v>
      </c>
      <c r="H47" s="3"/>
    </row>
    <row r="48" spans="1:8" ht="15.75" x14ac:dyDescent="0.25">
      <c r="A48" s="3"/>
      <c r="B48" s="3"/>
      <c r="C48" s="3"/>
      <c r="D48" s="3"/>
      <c r="E48" s="2" t="s">
        <v>46</v>
      </c>
      <c r="F48" s="32">
        <v>31670</v>
      </c>
      <c r="G48" s="22"/>
      <c r="H48" s="3"/>
    </row>
    <row r="49" spans="1:8" ht="15.75" x14ac:dyDescent="0.25">
      <c r="A49" s="34" t="s">
        <v>49</v>
      </c>
      <c r="B49" s="49"/>
      <c r="C49" s="3"/>
      <c r="D49" s="3"/>
      <c r="E49" s="34" t="s">
        <v>65</v>
      </c>
      <c r="F49" s="3"/>
      <c r="G49" s="46">
        <v>19634</v>
      </c>
      <c r="H49" s="3"/>
    </row>
    <row r="50" spans="1:8" ht="15.75" x14ac:dyDescent="0.25">
      <c r="A50" s="2" t="s">
        <v>77</v>
      </c>
      <c r="B50" s="6">
        <v>20500</v>
      </c>
      <c r="C50" s="3"/>
      <c r="D50" s="3"/>
      <c r="E50" s="34" t="s">
        <v>63</v>
      </c>
      <c r="F50" s="41"/>
      <c r="G50" s="46">
        <v>6787</v>
      </c>
      <c r="H50" s="3"/>
    </row>
    <row r="51" spans="1:8" ht="15.75" x14ac:dyDescent="0.25">
      <c r="A51" s="3"/>
      <c r="B51" s="3"/>
      <c r="C51" s="3"/>
      <c r="D51" s="3"/>
      <c r="E51" s="3"/>
      <c r="F51" s="3"/>
      <c r="G51" s="3"/>
      <c r="H51" s="3"/>
    </row>
    <row r="52" spans="1:8" ht="15.75" x14ac:dyDescent="0.25">
      <c r="A52" s="3"/>
      <c r="B52" s="3"/>
      <c r="C52" s="3"/>
      <c r="D52" s="3"/>
      <c r="E52" s="34" t="s">
        <v>47</v>
      </c>
      <c r="F52" s="3"/>
      <c r="G52" s="3"/>
      <c r="H52" s="50">
        <f>SUM(G36)+(G40)+(G45)+(G49)+(G50)</f>
        <v>85145</v>
      </c>
    </row>
    <row r="53" spans="1:8" ht="15.75" x14ac:dyDescent="0.25">
      <c r="A53" s="3"/>
      <c r="B53" s="20"/>
      <c r="C53" s="3"/>
      <c r="D53" s="3"/>
      <c r="E53" s="3"/>
      <c r="F53" s="3"/>
      <c r="G53" s="3"/>
      <c r="H53" s="3"/>
    </row>
    <row r="54" spans="1:8" ht="15.75" x14ac:dyDescent="0.25">
      <c r="A54" s="3"/>
      <c r="B54" s="20"/>
      <c r="C54" s="3"/>
      <c r="D54" s="3"/>
      <c r="E54" s="34" t="s">
        <v>48</v>
      </c>
      <c r="F54" s="34"/>
      <c r="G54" s="3"/>
      <c r="H54" s="51">
        <f>SUM(H30+H52)</f>
        <v>400032</v>
      </c>
    </row>
    <row r="55" spans="1:8" ht="15.75" x14ac:dyDescent="0.25">
      <c r="A55" s="52" t="s">
        <v>50</v>
      </c>
      <c r="B55" s="53">
        <f>SUM(B14:B50)</f>
        <v>5456751</v>
      </c>
      <c r="C55" s="3"/>
      <c r="D55" s="3"/>
      <c r="E55" s="3"/>
      <c r="F55" s="3"/>
      <c r="G55" s="3"/>
      <c r="H55" s="3"/>
    </row>
    <row r="56" spans="1:8" ht="16.5" thickBot="1" x14ac:dyDescent="0.3">
      <c r="A56" s="52" t="s">
        <v>51</v>
      </c>
      <c r="B56" s="54">
        <f>SUM(B11-B55)</f>
        <v>0</v>
      </c>
      <c r="C56" s="3"/>
      <c r="D56" s="3"/>
      <c r="E56" s="3"/>
      <c r="F56" s="3"/>
      <c r="G56" s="3"/>
      <c r="H56" s="3"/>
    </row>
    <row r="57" spans="1:8" ht="15.75" thickTop="1" x14ac:dyDescent="0.25"/>
  </sheetData>
  <pageMargins left="0.7" right="0.7" top="0.75" bottom="0.75" header="0.3" footer="0.3"/>
  <pageSetup scale="70" fitToHeight="0" orientation="portrait" r:id="rId1"/>
  <headerFooter>
    <oddHeader>&amp;C&amp;"Times New Roman,Bold"&amp;14FY'22 BUDGET OVERVIEW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 Administrator</dc:creator>
  <cp:lastModifiedBy>Town Administrator</cp:lastModifiedBy>
  <cp:lastPrinted>2021-05-11T13:08:34Z</cp:lastPrinted>
  <dcterms:created xsi:type="dcterms:W3CDTF">2021-04-08T11:56:50Z</dcterms:created>
  <dcterms:modified xsi:type="dcterms:W3CDTF">2021-05-25T11:58:48Z</dcterms:modified>
</cp:coreProperties>
</file>